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k\"/>
    </mc:Choice>
  </mc:AlternateContent>
  <xr:revisionPtr revIDLastSave="0" documentId="8_{12931BAF-06D5-4D34-8C02-CEC634260F7F}" xr6:coauthVersionLast="37" xr6:coauthVersionMax="37" xr10:uidLastSave="{00000000-0000-0000-0000-000000000000}"/>
  <bookViews>
    <workbookView xWindow="0" yWindow="0" windowWidth="19200" windowHeight="6940" xr2:uid="{71BCC30C-74D0-44FB-8A42-D99101DD09F9}"/>
  </bookViews>
  <sheets>
    <sheet name="Sheet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E26" i="1"/>
  <c r="F26" i="1" s="1"/>
  <c r="W26" i="1" s="1"/>
  <c r="H25" i="1"/>
  <c r="F25" i="1"/>
  <c r="W25" i="1" s="1"/>
  <c r="E25" i="1"/>
  <c r="H24" i="1"/>
  <c r="F24" i="1"/>
  <c r="W24" i="1" s="1"/>
  <c r="E24" i="1"/>
  <c r="W23" i="1"/>
  <c r="H23" i="1"/>
  <c r="F23" i="1"/>
  <c r="E23" i="1"/>
  <c r="H22" i="1"/>
  <c r="E22" i="1"/>
  <c r="F22" i="1" s="1"/>
  <c r="W22" i="1" s="1"/>
  <c r="H21" i="1"/>
  <c r="F21" i="1"/>
  <c r="W21" i="1" s="1"/>
  <c r="E21" i="1"/>
  <c r="H20" i="1"/>
  <c r="F20" i="1"/>
  <c r="W20" i="1" s="1"/>
  <c r="E20" i="1"/>
  <c r="W19" i="1"/>
  <c r="H19" i="1"/>
  <c r="F19" i="1"/>
  <c r="E19" i="1"/>
  <c r="H18" i="1"/>
  <c r="E18" i="1"/>
  <c r="F18" i="1" s="1"/>
  <c r="W18" i="1" s="1"/>
  <c r="H17" i="1"/>
  <c r="F17" i="1"/>
  <c r="W17" i="1" s="1"/>
  <c r="E17" i="1"/>
  <c r="H16" i="1"/>
  <c r="F16" i="1"/>
  <c r="W16" i="1" s="1"/>
  <c r="H15" i="1"/>
  <c r="F15" i="1"/>
  <c r="W15" i="1" s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H14" i="1"/>
  <c r="F14" i="1"/>
  <c r="W14" i="1" s="1"/>
  <c r="E14" i="1"/>
  <c r="A14" i="1"/>
  <c r="W13" i="1"/>
  <c r="H12" i="1"/>
  <c r="E12" i="1"/>
  <c r="F12" i="1" s="1"/>
  <c r="W12" i="1" s="1"/>
  <c r="H11" i="1"/>
  <c r="F11" i="1"/>
  <c r="W11" i="1" s="1"/>
  <c r="H10" i="1"/>
  <c r="F10" i="1"/>
  <c r="W10" i="1" s="1"/>
  <c r="E10" i="1"/>
  <c r="H9" i="1"/>
  <c r="F9" i="1"/>
  <c r="W9" i="1" s="1"/>
  <c r="E9" i="1"/>
  <c r="A9" i="1"/>
  <c r="A10" i="1" s="1"/>
  <c r="A11" i="1" s="1"/>
  <c r="A12" i="1" s="1"/>
  <c r="H8" i="1"/>
  <c r="E8" i="1"/>
  <c r="F8" i="1" s="1"/>
  <c r="W8" i="1" s="1"/>
  <c r="H7" i="1"/>
  <c r="E7" i="1"/>
  <c r="F7" i="1" s="1"/>
  <c r="W7" i="1" s="1"/>
  <c r="A7" i="1"/>
  <c r="H6" i="1"/>
  <c r="E6" i="1"/>
  <c r="F6" i="1" s="1"/>
  <c r="W6" i="1" s="1"/>
  <c r="H5" i="1"/>
  <c r="E5" i="1"/>
  <c r="F5" i="1" s="1"/>
  <c r="W5" i="1" s="1"/>
  <c r="A5" i="1"/>
</calcChain>
</file>

<file path=xl/sharedStrings.xml><?xml version="1.0" encoding="utf-8"?>
<sst xmlns="http://schemas.openxmlformats.org/spreadsheetml/2006/main" count="98" uniqueCount="57">
  <si>
    <r>
      <t xml:space="preserve">RANG LISTA ZA JUNIORKE - SEZONA 2023/24
</t>
    </r>
    <r>
      <rPr>
        <b/>
        <sz val="8"/>
        <color indexed="8"/>
        <rFont val="宋体"/>
      </rPr>
      <t>(ro</t>
    </r>
    <r>
      <rPr>
        <b/>
        <sz val="8"/>
        <color indexed="8"/>
        <rFont val="Arial"/>
        <family val="2"/>
      </rPr>
      <t>đ</t>
    </r>
    <r>
      <rPr>
        <b/>
        <sz val="8"/>
        <color indexed="8"/>
        <rFont val="宋体"/>
      </rPr>
      <t>ene 2005. godine i kasnije)</t>
    </r>
  </si>
  <si>
    <t>Rang</t>
  </si>
  <si>
    <t>Prezime i Ime</t>
  </si>
  <si>
    <t>Klub</t>
  </si>
  <si>
    <t>Godište</t>
    <phoneticPr fontId="0" type="noConversion"/>
  </si>
  <si>
    <t>PRENESENI
prethodna
sezona</t>
  </si>
  <si>
    <t>PRENESENI
svetska 
rang lista</t>
  </si>
  <si>
    <t>TOP</t>
  </si>
  <si>
    <t>DPŠ</t>
  </si>
  <si>
    <t>Memorijalni turnir Nikica-Keli Vujadinović Berane</t>
  </si>
  <si>
    <t>Memorijalni turnir Saša Milačić
HN Open</t>
  </si>
  <si>
    <t>Proljećni
HN Open</t>
  </si>
  <si>
    <t>ProfitAPP Podgorica Open</t>
  </si>
  <si>
    <t>LIGA I
turnus</t>
  </si>
  <si>
    <t>LIGA II 
turnus</t>
  </si>
  <si>
    <t>UKUPNO</t>
  </si>
  <si>
    <t>Bod</t>
  </si>
  <si>
    <t>Plas</t>
  </si>
  <si>
    <t>Šebek Kristina</t>
  </si>
  <si>
    <r>
      <t>Budu</t>
    </r>
    <r>
      <rPr>
        <sz val="11"/>
        <color indexed="8"/>
        <rFont val="Calibri"/>
        <family val="2"/>
      </rPr>
      <t>ćnost</t>
    </r>
  </si>
  <si>
    <t>2</t>
  </si>
  <si>
    <r>
      <t>Miloševi</t>
    </r>
    <r>
      <rPr>
        <sz val="11"/>
        <color indexed="8"/>
        <rFont val="Calibri"/>
        <family val="2"/>
      </rPr>
      <t>ć Suzana</t>
    </r>
  </si>
  <si>
    <t>Budim</t>
  </si>
  <si>
    <t>3</t>
  </si>
  <si>
    <t>120</t>
  </si>
  <si>
    <t>5.-8.</t>
  </si>
  <si>
    <t>Maksimović Nikolina</t>
  </si>
  <si>
    <t>2010</t>
  </si>
  <si>
    <t>9.-16.</t>
  </si>
  <si>
    <t>Bajović Anja</t>
  </si>
  <si>
    <t>Gorštak</t>
  </si>
  <si>
    <t>90</t>
  </si>
  <si>
    <r>
      <t>Vujovi</t>
    </r>
    <r>
      <rPr>
        <sz val="11"/>
        <color indexed="8"/>
        <rFont val="Calibri"/>
        <family val="2"/>
      </rPr>
      <t>ć Anastasija</t>
    </r>
  </si>
  <si>
    <t>Vlahović Dunja</t>
  </si>
  <si>
    <t>Živanović Mia</t>
  </si>
  <si>
    <t>Valdanos</t>
  </si>
  <si>
    <t>Božović Kalina</t>
  </si>
  <si>
    <t>Femić Elena</t>
  </si>
  <si>
    <t>Jedinstvo</t>
  </si>
  <si>
    <t xml:space="preserve">Jovanović Katarina </t>
  </si>
  <si>
    <t>Franeta Katarina</t>
  </si>
  <si>
    <t>Franeta Lara</t>
  </si>
  <si>
    <r>
      <t>Rani</t>
    </r>
    <r>
      <rPr>
        <sz val="11"/>
        <color indexed="8"/>
        <rFont val="Calibri"/>
        <family val="2"/>
      </rPr>
      <t>ć Dragana</t>
    </r>
  </si>
  <si>
    <t>Raičević Ivona</t>
  </si>
  <si>
    <t>Spin</t>
  </si>
  <si>
    <t>Babić Hristina</t>
  </si>
  <si>
    <t>2011</t>
  </si>
  <si>
    <r>
      <t>Praš</t>
    </r>
    <r>
      <rPr>
        <sz val="11"/>
        <color indexed="8"/>
        <rFont val="Calibri"/>
        <family val="2"/>
      </rPr>
      <t>čević Ksenija</t>
    </r>
  </si>
  <si>
    <t>Budimlja</t>
  </si>
  <si>
    <r>
      <t>Č</t>
    </r>
    <r>
      <rPr>
        <sz val="11"/>
        <color indexed="8"/>
        <rFont val="Calibri"/>
        <family val="2"/>
      </rPr>
      <t xml:space="preserve">ukić Milica </t>
    </r>
  </si>
  <si>
    <t>Ivangrad</t>
  </si>
  <si>
    <t>Mihajlović Mara</t>
    <phoneticPr fontId="0" type="noConversion"/>
  </si>
  <si>
    <t>Budućnost</t>
    <phoneticPr fontId="0" type="noConversion"/>
  </si>
  <si>
    <r>
      <t>Bajovi</t>
    </r>
    <r>
      <rPr>
        <sz val="11"/>
        <color indexed="8"/>
        <rFont val="Calibri"/>
        <family val="2"/>
      </rPr>
      <t>ć Andrea</t>
    </r>
  </si>
  <si>
    <r>
      <t>Ostoji</t>
    </r>
    <r>
      <rPr>
        <sz val="11"/>
        <color indexed="8"/>
        <rFont val="Calibri"/>
        <family val="2"/>
      </rPr>
      <t>ć Martina</t>
    </r>
  </si>
  <si>
    <t>Nikolovski Mia</t>
  </si>
  <si>
    <t>Bajović Stefanija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</si>
</sst>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4"/>
      <color theme="1"/>
      <name val="Calibri"/>
      <scheme val="minor"/>
    </font>
    <font>
      <b/>
      <sz val="8"/>
      <color indexed="8"/>
      <name val="宋体"/>
    </font>
    <font>
      <b/>
      <sz val="8"/>
      <color indexed="8"/>
      <name val="Arial"/>
      <family val="2"/>
    </font>
    <font>
      <b/>
      <sz val="11"/>
      <color theme="1"/>
      <name val="Calibri"/>
      <scheme val="minor"/>
    </font>
    <font>
      <b/>
      <sz val="11"/>
      <name val="Calibri"/>
      <scheme val="minor"/>
    </font>
    <font>
      <sz val="11"/>
      <color indexed="8"/>
      <name val="Calibri"/>
      <family val="2"/>
    </font>
    <font>
      <sz val="11"/>
      <name val="Calibri"/>
      <scheme val="minor"/>
    </font>
    <font>
      <sz val="11"/>
      <name val="Calibri"/>
      <family val="2"/>
      <scheme val="minor"/>
    </font>
    <font>
      <sz val="11"/>
      <color theme="2" tint="-0.89999084444715716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9" fontId="4" fillId="4" borderId="7" xfId="0" applyNumberFormat="1" applyFont="1" applyFill="1" applyBorder="1" applyAlignment="1">
      <alignment horizontal="center" vertical="center"/>
    </xf>
    <xf numFmtId="9" fontId="4" fillId="5" borderId="7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0" fillId="11" borderId="7" xfId="0" applyFont="1" applyFill="1" applyBorder="1" applyAlignment="1">
      <alignment vertical="top"/>
    </xf>
    <xf numFmtId="49" fontId="0" fillId="11" borderId="7" xfId="0" applyNumberFormat="1" applyFont="1" applyFill="1" applyBorder="1" applyAlignment="1">
      <alignment vertical="top"/>
    </xf>
    <xf numFmtId="0" fontId="0" fillId="11" borderId="7" xfId="0" applyNumberFormat="1" applyFont="1" applyFill="1" applyBorder="1" applyAlignment="1">
      <alignment vertical="top"/>
    </xf>
    <xf numFmtId="1" fontId="7" fillId="12" borderId="7" xfId="0" applyNumberFormat="1" applyFont="1" applyFill="1" applyBorder="1" applyAlignment="1">
      <alignment horizontal="center"/>
    </xf>
    <xf numFmtId="1" fontId="8" fillId="13" borderId="7" xfId="0" applyNumberFormat="1" applyFont="1" applyFill="1" applyBorder="1" applyAlignment="1">
      <alignment horizontal="center"/>
    </xf>
    <xf numFmtId="1" fontId="9" fillId="13" borderId="7" xfId="0" applyNumberFormat="1" applyFont="1" applyFill="1" applyBorder="1" applyAlignment="1">
      <alignment horizontal="center"/>
    </xf>
    <xf numFmtId="1" fontId="7" fillId="14" borderId="7" xfId="0" applyNumberFormat="1" applyFont="1" applyFill="1" applyBorder="1" applyAlignment="1">
      <alignment horizontal="center" vertical="center"/>
    </xf>
    <xf numFmtId="1" fontId="0" fillId="14" borderId="7" xfId="0" applyNumberFormat="1" applyFont="1" applyFill="1" applyBorder="1" applyAlignment="1">
      <alignment horizontal="center"/>
    </xf>
    <xf numFmtId="49" fontId="0" fillId="15" borderId="7" xfId="0" applyNumberFormat="1" applyFont="1" applyFill="1" applyBorder="1" applyAlignment="1">
      <alignment horizontal="center"/>
    </xf>
    <xf numFmtId="1" fontId="0" fillId="15" borderId="7" xfId="0" applyNumberFormat="1" applyFont="1" applyFill="1" applyBorder="1" applyAlignment="1">
      <alignment horizontal="center"/>
    </xf>
    <xf numFmtId="49" fontId="0" fillId="16" borderId="7" xfId="0" applyNumberFormat="1" applyFont="1" applyFill="1" applyBorder="1" applyAlignment="1">
      <alignment horizontal="center"/>
    </xf>
    <xf numFmtId="1" fontId="0" fillId="16" borderId="7" xfId="0" applyNumberFormat="1" applyFont="1" applyFill="1" applyBorder="1" applyAlignment="1">
      <alignment horizontal="center"/>
    </xf>
    <xf numFmtId="1" fontId="0" fillId="17" borderId="7" xfId="0" applyNumberFormat="1" applyFont="1" applyFill="1" applyBorder="1" applyAlignment="1">
      <alignment horizontal="center" vertical="center"/>
    </xf>
    <xf numFmtId="1" fontId="0" fillId="17" borderId="7" xfId="0" applyNumberFormat="1" applyFont="1" applyFill="1" applyBorder="1" applyAlignment="1">
      <alignment horizontal="center"/>
    </xf>
    <xf numFmtId="1" fontId="5" fillId="10" borderId="7" xfId="0" applyNumberFormat="1" applyFont="1" applyFill="1" applyBorder="1" applyAlignment="1">
      <alignment horizontal="center"/>
    </xf>
    <xf numFmtId="1" fontId="7" fillId="14" borderId="7" xfId="0" applyNumberFormat="1" applyFont="1" applyFill="1" applyBorder="1" applyAlignment="1">
      <alignment horizontal="center"/>
    </xf>
    <xf numFmtId="49" fontId="0" fillId="11" borderId="7" xfId="0" applyNumberFormat="1" applyFont="1" applyFill="1" applyBorder="1" applyAlignment="1">
      <alignment horizontal="right" vertical="top"/>
    </xf>
    <xf numFmtId="1" fontId="0" fillId="14" borderId="7" xfId="0" applyNumberFormat="1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 vertical="center"/>
    </xf>
    <xf numFmtId="0" fontId="0" fillId="14" borderId="7" xfId="0" applyFont="1" applyFill="1" applyBorder="1" applyAlignment="1">
      <alignment horizontal="center"/>
    </xf>
    <xf numFmtId="0" fontId="0" fillId="15" borderId="7" xfId="0" applyFont="1" applyFill="1" applyBorder="1" applyAlignment="1">
      <alignment horizontal="center"/>
    </xf>
    <xf numFmtId="0" fontId="0" fillId="16" borderId="7" xfId="0" applyFont="1" applyFill="1" applyBorder="1" applyAlignment="1">
      <alignment horizontal="center"/>
    </xf>
    <xf numFmtId="0" fontId="0" fillId="17" borderId="7" xfId="0" applyFont="1" applyFill="1" applyBorder="1" applyAlignment="1">
      <alignment horizontal="center" vertical="center"/>
    </xf>
    <xf numFmtId="0" fontId="0" fillId="17" borderId="7" xfId="0" applyFont="1" applyFill="1" applyBorder="1" applyAlignment="1">
      <alignment horizontal="center"/>
    </xf>
    <xf numFmtId="0" fontId="0" fillId="15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ng%20liste%20-%20STSCG/rang%20liste%20&#382;ene/Rang%20lista%20JUNIOR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-18"/>
      <sheetName val="2018-19"/>
      <sheetName val="2019-20"/>
      <sheetName val="2020-21"/>
      <sheetName val="2021-22"/>
      <sheetName val="2022-23"/>
      <sheetName val="2023-24"/>
    </sheetNames>
    <sheetDataSet>
      <sheetData sheetId="0"/>
      <sheetData sheetId="1"/>
      <sheetData sheetId="2"/>
      <sheetData sheetId="3"/>
      <sheetData sheetId="4"/>
      <sheetData sheetId="5">
        <row r="5">
          <cell r="W5">
            <v>932.24479999999994</v>
          </cell>
        </row>
        <row r="6">
          <cell r="W6">
            <v>858.19039999999995</v>
          </cell>
        </row>
        <row r="7">
          <cell r="W7">
            <v>656.7</v>
          </cell>
        </row>
        <row r="8">
          <cell r="W8">
            <v>523.9</v>
          </cell>
        </row>
        <row r="9">
          <cell r="W9">
            <v>338.15999999999997</v>
          </cell>
        </row>
        <row r="10">
          <cell r="W10">
            <v>288.75200000000001</v>
          </cell>
        </row>
        <row r="11">
          <cell r="W11">
            <v>230</v>
          </cell>
        </row>
        <row r="12">
          <cell r="W12">
            <v>134</v>
          </cell>
        </row>
        <row r="13">
          <cell r="W13">
            <v>106.6</v>
          </cell>
        </row>
        <row r="15">
          <cell r="W15">
            <v>70</v>
          </cell>
        </row>
        <row r="16">
          <cell r="W16">
            <v>65.415999999999997</v>
          </cell>
        </row>
        <row r="17">
          <cell r="W17">
            <v>41.806399999999996</v>
          </cell>
        </row>
        <row r="18">
          <cell r="W18">
            <v>17.12</v>
          </cell>
        </row>
        <row r="19">
          <cell r="W19">
            <v>17.031999999999996</v>
          </cell>
        </row>
        <row r="20">
          <cell r="W20">
            <v>16.655200000000001</v>
          </cell>
        </row>
        <row r="21">
          <cell r="W21">
            <v>14.6</v>
          </cell>
        </row>
        <row r="22">
          <cell r="W22">
            <v>14</v>
          </cell>
        </row>
        <row r="23">
          <cell r="W23">
            <v>2.8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E1C19-5011-46F9-AF11-3348A9700B46}">
  <dimension ref="A1:W26"/>
  <sheetViews>
    <sheetView tabSelected="1" workbookViewId="0">
      <selection sqref="A1:W26"/>
    </sheetView>
  </sheetViews>
  <sheetFormatPr defaultRowHeight="14.5"/>
  <cols>
    <col min="2" max="2" width="19.6328125" customWidth="1"/>
  </cols>
  <sheetData>
    <row r="1" spans="1:2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</row>
    <row r="2" spans="1:23" ht="15" thickBo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6"/>
    </row>
    <row r="3" spans="1:23" ht="29.5" thickBot="1">
      <c r="A3" s="7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10"/>
      <c r="G3" s="11" t="s">
        <v>6</v>
      </c>
      <c r="H3" s="12"/>
      <c r="I3" s="13" t="s">
        <v>7</v>
      </c>
      <c r="J3" s="14"/>
      <c r="K3" s="15" t="s">
        <v>8</v>
      </c>
      <c r="L3" s="15"/>
      <c r="M3" s="16" t="s">
        <v>9</v>
      </c>
      <c r="N3" s="17"/>
      <c r="O3" s="16" t="s">
        <v>10</v>
      </c>
      <c r="P3" s="18"/>
      <c r="Q3" s="16" t="s">
        <v>11</v>
      </c>
      <c r="R3" s="18"/>
      <c r="S3" s="16" t="s">
        <v>12</v>
      </c>
      <c r="T3" s="17"/>
      <c r="U3" s="19" t="s">
        <v>13</v>
      </c>
      <c r="V3" s="19" t="s">
        <v>14</v>
      </c>
      <c r="W3" s="20" t="s">
        <v>15</v>
      </c>
    </row>
    <row r="4" spans="1:23" ht="15" thickBot="1">
      <c r="A4" s="21"/>
      <c r="B4" s="22"/>
      <c r="C4" s="22"/>
      <c r="D4" s="22"/>
      <c r="E4" s="23" t="s">
        <v>16</v>
      </c>
      <c r="F4" s="24">
        <v>0.2</v>
      </c>
      <c r="G4" s="25" t="s">
        <v>16</v>
      </c>
      <c r="H4" s="25">
        <v>0.5</v>
      </c>
      <c r="I4" s="26" t="s">
        <v>17</v>
      </c>
      <c r="J4" s="26" t="s">
        <v>16</v>
      </c>
      <c r="K4" s="27" t="s">
        <v>17</v>
      </c>
      <c r="L4" s="27" t="s">
        <v>16</v>
      </c>
      <c r="M4" s="28" t="s">
        <v>17</v>
      </c>
      <c r="N4" s="28" t="s">
        <v>16</v>
      </c>
      <c r="O4" s="28" t="s">
        <v>17</v>
      </c>
      <c r="P4" s="28" t="s">
        <v>16</v>
      </c>
      <c r="Q4" s="28" t="s">
        <v>17</v>
      </c>
      <c r="R4" s="28" t="s">
        <v>16</v>
      </c>
      <c r="S4" s="28" t="s">
        <v>17</v>
      </c>
      <c r="T4" s="28" t="s">
        <v>16</v>
      </c>
      <c r="U4" s="29" t="s">
        <v>16</v>
      </c>
      <c r="V4" s="29" t="s">
        <v>16</v>
      </c>
      <c r="W4" s="30" t="s">
        <v>16</v>
      </c>
    </row>
    <row r="5" spans="1:23" ht="15" thickBot="1">
      <c r="A5" s="31">
        <f>A4+1</f>
        <v>1</v>
      </c>
      <c r="B5" s="32" t="s">
        <v>18</v>
      </c>
      <c r="C5" s="33" t="s">
        <v>19</v>
      </c>
      <c r="D5" s="34">
        <v>2008</v>
      </c>
      <c r="E5" s="35">
        <f>'[1]2022-23'!W6</f>
        <v>858.19039999999995</v>
      </c>
      <c r="F5" s="35">
        <f t="shared" ref="F5:F12" si="0">E5*20/100</f>
        <v>171.63807999999997</v>
      </c>
      <c r="G5" s="36">
        <v>20</v>
      </c>
      <c r="H5" s="37">
        <f t="shared" ref="H5:H12" si="1">G5*50/100</f>
        <v>10</v>
      </c>
      <c r="I5" s="38">
        <v>1</v>
      </c>
      <c r="J5" s="39">
        <v>180</v>
      </c>
      <c r="K5" s="40"/>
      <c r="L5" s="41"/>
      <c r="M5" s="42" t="s">
        <v>20</v>
      </c>
      <c r="N5" s="43">
        <v>150</v>
      </c>
      <c r="O5" s="42" t="s">
        <v>20</v>
      </c>
      <c r="P5" s="43">
        <v>150</v>
      </c>
      <c r="Q5" s="42"/>
      <c r="R5" s="43"/>
      <c r="S5" s="43"/>
      <c r="T5" s="43">
        <v>3</v>
      </c>
      <c r="U5" s="44">
        <v>15</v>
      </c>
      <c r="V5" s="45"/>
      <c r="W5" s="46">
        <f t="shared" ref="W5:W12" si="2">F5+H5+J5+L5+P5+R5+T5+U5+V5+N5</f>
        <v>679.63807999999995</v>
      </c>
    </row>
    <row r="6" spans="1:23" ht="15" thickBot="1">
      <c r="A6" s="31">
        <v>2</v>
      </c>
      <c r="B6" s="32" t="s">
        <v>21</v>
      </c>
      <c r="C6" s="33" t="s">
        <v>22</v>
      </c>
      <c r="D6" s="34">
        <v>2006</v>
      </c>
      <c r="E6" s="35">
        <f>'[1]2022-23'!W5</f>
        <v>932.24479999999994</v>
      </c>
      <c r="F6" s="35">
        <f t="shared" si="0"/>
        <v>186.44896</v>
      </c>
      <c r="G6" s="36">
        <v>89</v>
      </c>
      <c r="H6" s="37">
        <f t="shared" si="1"/>
        <v>44.5</v>
      </c>
      <c r="I6" s="47"/>
      <c r="J6" s="39">
        <v>0</v>
      </c>
      <c r="K6" s="40"/>
      <c r="L6" s="41"/>
      <c r="M6" s="42" t="s">
        <v>23</v>
      </c>
      <c r="N6" s="42" t="s">
        <v>24</v>
      </c>
      <c r="O6" s="42" t="s">
        <v>25</v>
      </c>
      <c r="P6" s="43">
        <v>90</v>
      </c>
      <c r="Q6" s="42"/>
      <c r="R6" s="43"/>
      <c r="S6" s="43">
        <v>3</v>
      </c>
      <c r="T6" s="43">
        <v>120</v>
      </c>
      <c r="U6" s="45">
        <v>9</v>
      </c>
      <c r="V6" s="45"/>
      <c r="W6" s="46">
        <f t="shared" si="2"/>
        <v>569.94895999999994</v>
      </c>
    </row>
    <row r="7" spans="1:23" ht="15" thickBot="1">
      <c r="A7" s="31">
        <f>A6+1</f>
        <v>3</v>
      </c>
      <c r="B7" s="32" t="s">
        <v>26</v>
      </c>
      <c r="C7" s="33" t="s">
        <v>22</v>
      </c>
      <c r="D7" s="48" t="s">
        <v>27</v>
      </c>
      <c r="E7" s="35">
        <f>'[1]2022-23'!W11</f>
        <v>230</v>
      </c>
      <c r="F7" s="35">
        <f t="shared" si="0"/>
        <v>46</v>
      </c>
      <c r="G7" s="36"/>
      <c r="H7" s="37">
        <f t="shared" si="1"/>
        <v>0</v>
      </c>
      <c r="I7" s="49">
        <v>2</v>
      </c>
      <c r="J7" s="39">
        <v>150</v>
      </c>
      <c r="K7" s="40"/>
      <c r="L7" s="41"/>
      <c r="M7" s="43" t="s">
        <v>25</v>
      </c>
      <c r="N7" s="43">
        <v>90</v>
      </c>
      <c r="O7" s="43">
        <v>3</v>
      </c>
      <c r="P7" s="43">
        <v>120</v>
      </c>
      <c r="Q7" s="43"/>
      <c r="R7" s="43"/>
      <c r="S7" s="43" t="s">
        <v>28</v>
      </c>
      <c r="T7" s="43">
        <v>60</v>
      </c>
      <c r="U7" s="44">
        <v>6</v>
      </c>
      <c r="V7" s="45"/>
      <c r="W7" s="46">
        <f t="shared" si="2"/>
        <v>472</v>
      </c>
    </row>
    <row r="8" spans="1:23" ht="15" thickBot="1">
      <c r="A8" s="31">
        <v>3</v>
      </c>
      <c r="B8" s="32" t="s">
        <v>29</v>
      </c>
      <c r="C8" s="33" t="s">
        <v>30</v>
      </c>
      <c r="D8" s="34">
        <v>2009</v>
      </c>
      <c r="E8" s="35">
        <f>'[1]2022-23'!W7</f>
        <v>656.7</v>
      </c>
      <c r="F8" s="35">
        <f t="shared" si="0"/>
        <v>131.34</v>
      </c>
      <c r="G8" s="36">
        <v>5</v>
      </c>
      <c r="H8" s="37">
        <f t="shared" si="1"/>
        <v>2.5</v>
      </c>
      <c r="I8" s="49">
        <v>8</v>
      </c>
      <c r="J8" s="39">
        <v>85</v>
      </c>
      <c r="K8" s="40"/>
      <c r="L8" s="41"/>
      <c r="M8" s="42" t="s">
        <v>25</v>
      </c>
      <c r="N8" s="42" t="s">
        <v>31</v>
      </c>
      <c r="O8" s="42" t="s">
        <v>28</v>
      </c>
      <c r="P8" s="43">
        <v>60</v>
      </c>
      <c r="Q8" s="42"/>
      <c r="R8" s="43"/>
      <c r="S8" s="42" t="s">
        <v>25</v>
      </c>
      <c r="T8" s="43">
        <v>90</v>
      </c>
      <c r="U8" s="44">
        <v>3</v>
      </c>
      <c r="V8" s="45"/>
      <c r="W8" s="46">
        <f t="shared" si="2"/>
        <v>461.84000000000003</v>
      </c>
    </row>
    <row r="9" spans="1:23" ht="15" thickBot="1">
      <c r="A9" s="31">
        <f>A8+1</f>
        <v>4</v>
      </c>
      <c r="B9" s="32" t="s">
        <v>32</v>
      </c>
      <c r="C9" s="33" t="s">
        <v>22</v>
      </c>
      <c r="D9" s="34">
        <v>2010</v>
      </c>
      <c r="E9" s="35">
        <f>'[1]2022-23'!W9</f>
        <v>338.15999999999997</v>
      </c>
      <c r="F9" s="35">
        <f t="shared" si="0"/>
        <v>67.631999999999991</v>
      </c>
      <c r="G9" s="36">
        <v>14</v>
      </c>
      <c r="H9" s="37">
        <f t="shared" si="1"/>
        <v>7</v>
      </c>
      <c r="I9" s="50"/>
      <c r="J9" s="51">
        <v>0</v>
      </c>
      <c r="K9" s="40"/>
      <c r="L9" s="52"/>
      <c r="M9" s="53">
        <v>3</v>
      </c>
      <c r="N9" s="53">
        <v>120</v>
      </c>
      <c r="O9" s="42" t="s">
        <v>23</v>
      </c>
      <c r="P9" s="53">
        <v>120</v>
      </c>
      <c r="Q9" s="53"/>
      <c r="R9" s="53"/>
      <c r="S9" s="53">
        <v>3</v>
      </c>
      <c r="T9" s="53">
        <v>120</v>
      </c>
      <c r="U9" s="54">
        <v>9</v>
      </c>
      <c r="V9" s="55"/>
      <c r="W9" s="46">
        <f t="shared" si="2"/>
        <v>443.63200000000001</v>
      </c>
    </row>
    <row r="10" spans="1:23" ht="15" thickBot="1">
      <c r="A10" s="31">
        <f>A9+1</f>
        <v>5</v>
      </c>
      <c r="B10" s="32" t="s">
        <v>33</v>
      </c>
      <c r="C10" s="33" t="s">
        <v>30</v>
      </c>
      <c r="D10" s="34">
        <v>2009</v>
      </c>
      <c r="E10" s="35">
        <f>'[1]2022-23'!W8</f>
        <v>523.9</v>
      </c>
      <c r="F10" s="35">
        <f t="shared" si="0"/>
        <v>104.78</v>
      </c>
      <c r="G10" s="36">
        <v>5</v>
      </c>
      <c r="H10" s="37">
        <f t="shared" si="1"/>
        <v>2.5</v>
      </c>
      <c r="I10" s="49">
        <v>4</v>
      </c>
      <c r="J10" s="39">
        <v>110</v>
      </c>
      <c r="K10" s="40"/>
      <c r="L10" s="41"/>
      <c r="M10" s="42" t="s">
        <v>25</v>
      </c>
      <c r="N10" s="43">
        <v>90</v>
      </c>
      <c r="O10" s="42" t="s">
        <v>25</v>
      </c>
      <c r="P10" s="43">
        <v>90</v>
      </c>
      <c r="Q10" s="42"/>
      <c r="R10" s="43"/>
      <c r="S10" s="42"/>
      <c r="T10" s="43">
        <v>0</v>
      </c>
      <c r="U10" s="44">
        <v>9</v>
      </c>
      <c r="V10" s="45"/>
      <c r="W10" s="46">
        <f t="shared" si="2"/>
        <v>406.28</v>
      </c>
    </row>
    <row r="11" spans="1:23" ht="15" thickBot="1">
      <c r="A11" s="31">
        <f>A10+1</f>
        <v>6</v>
      </c>
      <c r="B11" s="32" t="s">
        <v>34</v>
      </c>
      <c r="C11" s="33" t="s">
        <v>35</v>
      </c>
      <c r="D11" s="34">
        <v>2010</v>
      </c>
      <c r="E11" s="35">
        <v>0</v>
      </c>
      <c r="F11" s="35">
        <f t="shared" si="0"/>
        <v>0</v>
      </c>
      <c r="G11" s="36">
        <v>6</v>
      </c>
      <c r="H11" s="37">
        <f t="shared" si="1"/>
        <v>3</v>
      </c>
      <c r="I11" s="49">
        <v>3</v>
      </c>
      <c r="J11" s="39">
        <v>125</v>
      </c>
      <c r="K11" s="40"/>
      <c r="L11" s="41"/>
      <c r="M11" s="43"/>
      <c r="N11" s="43">
        <v>0</v>
      </c>
      <c r="O11" s="42" t="s">
        <v>25</v>
      </c>
      <c r="P11" s="43">
        <v>90</v>
      </c>
      <c r="Q11" s="43"/>
      <c r="R11" s="43"/>
      <c r="S11" s="43" t="s">
        <v>25</v>
      </c>
      <c r="T11" s="43">
        <v>90</v>
      </c>
      <c r="U11" s="44">
        <v>3</v>
      </c>
      <c r="V11" s="45"/>
      <c r="W11" s="46">
        <f t="shared" si="2"/>
        <v>311</v>
      </c>
    </row>
    <row r="12" spans="1:23" ht="15" thickBot="1">
      <c r="A12" s="31">
        <f>A11+1</f>
        <v>7</v>
      </c>
      <c r="B12" s="32" t="s">
        <v>36</v>
      </c>
      <c r="C12" s="33" t="s">
        <v>22</v>
      </c>
      <c r="D12" s="34">
        <v>2012</v>
      </c>
      <c r="E12" s="35">
        <f>'[1]2022-23'!W13</f>
        <v>106.6</v>
      </c>
      <c r="F12" s="35">
        <f t="shared" si="0"/>
        <v>21.32</v>
      </c>
      <c r="G12" s="36">
        <v>6</v>
      </c>
      <c r="H12" s="37">
        <f t="shared" si="1"/>
        <v>3</v>
      </c>
      <c r="I12" s="49">
        <v>6</v>
      </c>
      <c r="J12" s="39">
        <v>95</v>
      </c>
      <c r="K12" s="40"/>
      <c r="L12" s="41"/>
      <c r="M12" s="43" t="s">
        <v>25</v>
      </c>
      <c r="N12" s="43">
        <v>90</v>
      </c>
      <c r="O12" s="42"/>
      <c r="P12" s="43"/>
      <c r="Q12" s="43"/>
      <c r="R12" s="43"/>
      <c r="S12" s="43"/>
      <c r="T12" s="43">
        <v>0</v>
      </c>
      <c r="U12" s="44">
        <v>3</v>
      </c>
      <c r="V12" s="45"/>
      <c r="W12" s="46">
        <f t="shared" si="2"/>
        <v>212.32</v>
      </c>
    </row>
    <row r="13" spans="1:23" ht="15" thickBot="1">
      <c r="A13" s="31">
        <v>12</v>
      </c>
      <c r="B13" s="32" t="s">
        <v>37</v>
      </c>
      <c r="C13" s="33" t="s">
        <v>38</v>
      </c>
      <c r="D13" s="34">
        <v>2010</v>
      </c>
      <c r="E13" s="35"/>
      <c r="F13" s="35">
        <v>0</v>
      </c>
      <c r="G13" s="36"/>
      <c r="H13" s="37">
        <v>0</v>
      </c>
      <c r="I13" s="49">
        <v>9</v>
      </c>
      <c r="J13" s="39">
        <v>80</v>
      </c>
      <c r="K13" s="40"/>
      <c r="L13" s="41"/>
      <c r="M13" s="43" t="s">
        <v>28</v>
      </c>
      <c r="N13" s="43">
        <v>60</v>
      </c>
      <c r="O13" s="43"/>
      <c r="P13" s="43"/>
      <c r="Q13" s="43"/>
      <c r="R13" s="43"/>
      <c r="S13" s="43"/>
      <c r="T13" s="43">
        <v>0</v>
      </c>
      <c r="U13" s="44">
        <v>0</v>
      </c>
      <c r="V13" s="45"/>
      <c r="W13" s="46">
        <f>SUM(F13,H13,J13,L13,N13,P13,R13,T13,U13)</f>
        <v>140</v>
      </c>
    </row>
    <row r="14" spans="1:23" ht="15" thickBot="1">
      <c r="A14" s="31">
        <f t="shared" ref="A14:A26" si="3">A13+1</f>
        <v>13</v>
      </c>
      <c r="B14" s="32" t="s">
        <v>39</v>
      </c>
      <c r="C14" s="33" t="s">
        <v>30</v>
      </c>
      <c r="D14" s="34">
        <v>2010</v>
      </c>
      <c r="E14" s="35">
        <f>'[1]2022-23'!W21</f>
        <v>14.6</v>
      </c>
      <c r="F14" s="35">
        <f t="shared" ref="F14:F26" si="4">E14*20/100</f>
        <v>2.92</v>
      </c>
      <c r="G14" s="36"/>
      <c r="H14" s="37">
        <f t="shared" ref="H14:H26" si="5">G14*50/100</f>
        <v>0</v>
      </c>
      <c r="I14" s="49">
        <v>10</v>
      </c>
      <c r="J14" s="39">
        <v>75</v>
      </c>
      <c r="K14" s="40"/>
      <c r="L14" s="41"/>
      <c r="M14" s="43" t="s">
        <v>28</v>
      </c>
      <c r="N14" s="43">
        <v>60</v>
      </c>
      <c r="O14" s="43"/>
      <c r="P14" s="43"/>
      <c r="Q14" s="43"/>
      <c r="R14" s="43"/>
      <c r="S14" s="43"/>
      <c r="T14" s="43">
        <v>0</v>
      </c>
      <c r="U14" s="44">
        <v>0</v>
      </c>
      <c r="V14" s="45"/>
      <c r="W14" s="46">
        <f t="shared" ref="W14:W26" si="6">F14+H14+J14+L14+P14+R14+T14+U14+V14+N14</f>
        <v>137.92000000000002</v>
      </c>
    </row>
    <row r="15" spans="1:23" ht="15" thickBot="1">
      <c r="A15" s="31">
        <f t="shared" si="3"/>
        <v>14</v>
      </c>
      <c r="B15" s="32" t="s">
        <v>40</v>
      </c>
      <c r="C15" s="33" t="s">
        <v>35</v>
      </c>
      <c r="D15" s="34">
        <v>2010</v>
      </c>
      <c r="E15" s="35">
        <v>0</v>
      </c>
      <c r="F15" s="35">
        <f t="shared" si="4"/>
        <v>0</v>
      </c>
      <c r="G15" s="36">
        <v>7</v>
      </c>
      <c r="H15" s="37">
        <f t="shared" si="5"/>
        <v>3.5</v>
      </c>
      <c r="I15" s="49">
        <v>5</v>
      </c>
      <c r="J15" s="39">
        <v>100</v>
      </c>
      <c r="K15" s="40"/>
      <c r="L15" s="41"/>
      <c r="M15" s="43"/>
      <c r="N15" s="43">
        <v>0</v>
      </c>
      <c r="O15" s="42"/>
      <c r="P15" s="43"/>
      <c r="Q15" s="43"/>
      <c r="R15" s="43"/>
      <c r="S15" s="43"/>
      <c r="T15" s="43">
        <v>0</v>
      </c>
      <c r="U15" s="44">
        <v>3</v>
      </c>
      <c r="V15" s="45"/>
      <c r="W15" s="46">
        <f t="shared" si="6"/>
        <v>106.5</v>
      </c>
    </row>
    <row r="16" spans="1:23" ht="15" thickBot="1">
      <c r="A16" s="31">
        <f t="shared" si="3"/>
        <v>15</v>
      </c>
      <c r="B16" s="32" t="s">
        <v>41</v>
      </c>
      <c r="C16" s="33" t="s">
        <v>35</v>
      </c>
      <c r="D16" s="34">
        <v>2012</v>
      </c>
      <c r="E16" s="35">
        <v>0</v>
      </c>
      <c r="F16" s="35">
        <f t="shared" si="4"/>
        <v>0</v>
      </c>
      <c r="G16" s="36">
        <v>12</v>
      </c>
      <c r="H16" s="37">
        <f t="shared" si="5"/>
        <v>6</v>
      </c>
      <c r="I16" s="49">
        <v>7</v>
      </c>
      <c r="J16" s="39">
        <v>90</v>
      </c>
      <c r="K16" s="40"/>
      <c r="L16" s="41"/>
      <c r="M16" s="43"/>
      <c r="N16" s="43">
        <v>0</v>
      </c>
      <c r="O16" s="42"/>
      <c r="P16" s="43"/>
      <c r="Q16" s="43"/>
      <c r="R16" s="43"/>
      <c r="S16" s="43"/>
      <c r="T16" s="43">
        <v>0</v>
      </c>
      <c r="U16" s="44">
        <v>6</v>
      </c>
      <c r="V16" s="45"/>
      <c r="W16" s="46">
        <f t="shared" si="6"/>
        <v>102</v>
      </c>
    </row>
    <row r="17" spans="1:23" ht="15" thickBot="1">
      <c r="A17" s="31">
        <f t="shared" si="3"/>
        <v>16</v>
      </c>
      <c r="B17" s="32" t="s">
        <v>42</v>
      </c>
      <c r="C17" s="33" t="s">
        <v>22</v>
      </c>
      <c r="D17" s="34">
        <v>2006</v>
      </c>
      <c r="E17" s="35">
        <f>'[1]2022-23'!W10</f>
        <v>288.75200000000001</v>
      </c>
      <c r="F17" s="35">
        <f t="shared" si="4"/>
        <v>57.750399999999999</v>
      </c>
      <c r="G17" s="36"/>
      <c r="H17" s="37">
        <f t="shared" si="5"/>
        <v>0</v>
      </c>
      <c r="I17" s="50"/>
      <c r="J17" s="51">
        <v>0</v>
      </c>
      <c r="K17" s="40"/>
      <c r="L17" s="41"/>
      <c r="M17" s="42"/>
      <c r="N17" s="43">
        <v>0</v>
      </c>
      <c r="O17" s="42"/>
      <c r="P17" s="43"/>
      <c r="Q17" s="43"/>
      <c r="R17" s="43"/>
      <c r="S17" s="43"/>
      <c r="T17" s="43">
        <v>0</v>
      </c>
      <c r="U17" s="54">
        <v>0</v>
      </c>
      <c r="V17" s="55"/>
      <c r="W17" s="46">
        <f t="shared" si="6"/>
        <v>57.750399999999999</v>
      </c>
    </row>
    <row r="18" spans="1:23" ht="15" thickBot="1">
      <c r="A18" s="31">
        <f t="shared" si="3"/>
        <v>17</v>
      </c>
      <c r="B18" s="32" t="s">
        <v>43</v>
      </c>
      <c r="C18" s="33" t="s">
        <v>44</v>
      </c>
      <c r="D18" s="34">
        <v>2008</v>
      </c>
      <c r="E18" s="35">
        <f>'[1]2022-23'!W12</f>
        <v>134</v>
      </c>
      <c r="F18" s="35">
        <f t="shared" si="4"/>
        <v>26.8</v>
      </c>
      <c r="G18" s="36"/>
      <c r="H18" s="37">
        <f t="shared" si="5"/>
        <v>0</v>
      </c>
      <c r="I18" s="49"/>
      <c r="J18" s="39">
        <v>0</v>
      </c>
      <c r="K18" s="40"/>
      <c r="L18" s="41"/>
      <c r="M18" s="42"/>
      <c r="N18" s="43">
        <v>0</v>
      </c>
      <c r="O18" s="43"/>
      <c r="P18" s="43"/>
      <c r="Q18" s="43"/>
      <c r="R18" s="43"/>
      <c r="S18" s="42"/>
      <c r="T18" s="43">
        <v>0</v>
      </c>
      <c r="U18" s="44">
        <v>0</v>
      </c>
      <c r="V18" s="45"/>
      <c r="W18" s="46">
        <f t="shared" si="6"/>
        <v>26.8</v>
      </c>
    </row>
    <row r="19" spans="1:23" ht="15" thickBot="1">
      <c r="A19" s="31">
        <f t="shared" si="3"/>
        <v>18</v>
      </c>
      <c r="B19" s="32" t="s">
        <v>45</v>
      </c>
      <c r="C19" s="33" t="s">
        <v>22</v>
      </c>
      <c r="D19" s="48" t="s">
        <v>46</v>
      </c>
      <c r="E19" s="35">
        <f>'[1]2022-23'!W15</f>
        <v>70</v>
      </c>
      <c r="F19" s="35">
        <f t="shared" si="4"/>
        <v>14</v>
      </c>
      <c r="G19" s="36"/>
      <c r="H19" s="37">
        <f t="shared" si="5"/>
        <v>0</v>
      </c>
      <c r="I19" s="49"/>
      <c r="J19" s="39">
        <v>0</v>
      </c>
      <c r="K19" s="40"/>
      <c r="L19" s="41"/>
      <c r="M19" s="43"/>
      <c r="N19" s="43">
        <v>0</v>
      </c>
      <c r="O19" s="43"/>
      <c r="P19" s="43"/>
      <c r="Q19" s="43"/>
      <c r="R19" s="43"/>
      <c r="S19" s="43"/>
      <c r="T19" s="43">
        <v>0</v>
      </c>
      <c r="U19" s="44">
        <v>0</v>
      </c>
      <c r="V19" s="45"/>
      <c r="W19" s="46">
        <f t="shared" si="6"/>
        <v>14</v>
      </c>
    </row>
    <row r="20" spans="1:23" ht="15" thickBot="1">
      <c r="A20" s="31">
        <f t="shared" si="3"/>
        <v>19</v>
      </c>
      <c r="B20" s="32" t="s">
        <v>47</v>
      </c>
      <c r="C20" s="33" t="s">
        <v>48</v>
      </c>
      <c r="D20" s="34">
        <v>2005</v>
      </c>
      <c r="E20" s="35">
        <f>'[1]2022-23'!W16</f>
        <v>65.415999999999997</v>
      </c>
      <c r="F20" s="35">
        <f t="shared" si="4"/>
        <v>13.0832</v>
      </c>
      <c r="G20" s="36"/>
      <c r="H20" s="37">
        <f t="shared" si="5"/>
        <v>0</v>
      </c>
      <c r="I20" s="47"/>
      <c r="J20" s="39">
        <v>0</v>
      </c>
      <c r="K20" s="40"/>
      <c r="L20" s="41"/>
      <c r="M20" s="42"/>
      <c r="N20" s="43">
        <v>0</v>
      </c>
      <c r="O20" s="42"/>
      <c r="P20" s="43"/>
      <c r="Q20" s="43"/>
      <c r="R20" s="43"/>
      <c r="S20" s="43"/>
      <c r="T20" s="43">
        <v>0</v>
      </c>
      <c r="U20" s="45">
        <v>0</v>
      </c>
      <c r="V20" s="45"/>
      <c r="W20" s="46">
        <f t="shared" si="6"/>
        <v>13.0832</v>
      </c>
    </row>
    <row r="21" spans="1:23" ht="15" thickBot="1">
      <c r="A21" s="31">
        <f t="shared" si="3"/>
        <v>20</v>
      </c>
      <c r="B21" s="32" t="s">
        <v>49</v>
      </c>
      <c r="C21" s="32" t="s">
        <v>50</v>
      </c>
      <c r="D21" s="32">
        <v>2006</v>
      </c>
      <c r="E21" s="35">
        <f>'[1]2022-23'!W17</f>
        <v>41.806399999999996</v>
      </c>
      <c r="F21" s="35">
        <f t="shared" si="4"/>
        <v>8.3612799999999989</v>
      </c>
      <c r="G21" s="36"/>
      <c r="H21" s="37">
        <f t="shared" si="5"/>
        <v>0</v>
      </c>
      <c r="I21" s="47"/>
      <c r="J21" s="39">
        <v>0</v>
      </c>
      <c r="K21" s="40"/>
      <c r="L21" s="41"/>
      <c r="M21" s="43"/>
      <c r="N21" s="43">
        <v>0</v>
      </c>
      <c r="O21" s="42"/>
      <c r="P21" s="43"/>
      <c r="Q21" s="43"/>
      <c r="R21" s="43"/>
      <c r="S21" s="43"/>
      <c r="T21" s="43">
        <v>0</v>
      </c>
      <c r="U21" s="45">
        <v>0</v>
      </c>
      <c r="V21" s="45"/>
      <c r="W21" s="46">
        <f t="shared" si="6"/>
        <v>8.3612799999999989</v>
      </c>
    </row>
    <row r="22" spans="1:23" ht="15" thickBot="1">
      <c r="A22" s="31">
        <f t="shared" si="3"/>
        <v>21</v>
      </c>
      <c r="B22" s="32" t="s">
        <v>51</v>
      </c>
      <c r="C22" s="33" t="s">
        <v>52</v>
      </c>
      <c r="D22" s="34">
        <v>2011</v>
      </c>
      <c r="E22" s="35">
        <f>'[1]2022-23'!W18</f>
        <v>17.12</v>
      </c>
      <c r="F22" s="35">
        <f t="shared" si="4"/>
        <v>3.4240000000000004</v>
      </c>
      <c r="G22" s="36"/>
      <c r="H22" s="37">
        <f t="shared" si="5"/>
        <v>0</v>
      </c>
      <c r="I22" s="49"/>
      <c r="J22" s="39">
        <v>0</v>
      </c>
      <c r="K22" s="40"/>
      <c r="L22" s="41"/>
      <c r="M22" s="43"/>
      <c r="N22" s="43">
        <v>0</v>
      </c>
      <c r="O22" s="42"/>
      <c r="P22" s="43"/>
      <c r="Q22" s="43"/>
      <c r="R22" s="43"/>
      <c r="S22" s="43"/>
      <c r="T22" s="43">
        <v>0</v>
      </c>
      <c r="U22" s="44">
        <v>0</v>
      </c>
      <c r="V22" s="45"/>
      <c r="W22" s="46">
        <f t="shared" si="6"/>
        <v>3.4240000000000004</v>
      </c>
    </row>
    <row r="23" spans="1:23" ht="15" thickBot="1">
      <c r="A23" s="31">
        <f t="shared" si="3"/>
        <v>22</v>
      </c>
      <c r="B23" s="32" t="s">
        <v>53</v>
      </c>
      <c r="C23" s="33" t="s">
        <v>22</v>
      </c>
      <c r="D23" s="34">
        <v>2006</v>
      </c>
      <c r="E23" s="35">
        <f>'[1]2022-23'!W19</f>
        <v>17.031999999999996</v>
      </c>
      <c r="F23" s="35">
        <f t="shared" si="4"/>
        <v>3.4063999999999992</v>
      </c>
      <c r="G23" s="36"/>
      <c r="H23" s="37">
        <f t="shared" si="5"/>
        <v>0</v>
      </c>
      <c r="I23" s="47"/>
      <c r="J23" s="39">
        <v>0</v>
      </c>
      <c r="K23" s="40"/>
      <c r="L23" s="41"/>
      <c r="M23" s="43"/>
      <c r="N23" s="43">
        <v>0</v>
      </c>
      <c r="O23" s="42"/>
      <c r="P23" s="43"/>
      <c r="Q23" s="43"/>
      <c r="R23" s="43"/>
      <c r="S23" s="43"/>
      <c r="T23" s="43">
        <v>0</v>
      </c>
      <c r="U23" s="45">
        <v>0</v>
      </c>
      <c r="V23" s="45"/>
      <c r="W23" s="46">
        <f t="shared" si="6"/>
        <v>3.4063999999999992</v>
      </c>
    </row>
    <row r="24" spans="1:23" ht="15" thickBot="1">
      <c r="A24" s="31">
        <f t="shared" si="3"/>
        <v>23</v>
      </c>
      <c r="B24" s="32" t="s">
        <v>54</v>
      </c>
      <c r="C24" s="33" t="s">
        <v>22</v>
      </c>
      <c r="D24" s="34">
        <v>2006</v>
      </c>
      <c r="E24" s="35">
        <f>'[1]2022-23'!W20</f>
        <v>16.655200000000001</v>
      </c>
      <c r="F24" s="35">
        <f t="shared" si="4"/>
        <v>3.3310400000000002</v>
      </c>
      <c r="G24" s="36"/>
      <c r="H24" s="37">
        <f t="shared" si="5"/>
        <v>0</v>
      </c>
      <c r="I24" s="47"/>
      <c r="J24" s="39">
        <v>0</v>
      </c>
      <c r="K24" s="56"/>
      <c r="L24" s="41"/>
      <c r="M24" s="43"/>
      <c r="N24" s="43">
        <v>0</v>
      </c>
      <c r="O24" s="42"/>
      <c r="P24" s="43"/>
      <c r="Q24" s="43"/>
      <c r="R24" s="43"/>
      <c r="S24" s="43"/>
      <c r="T24" s="43">
        <v>0</v>
      </c>
      <c r="U24" s="45">
        <v>0</v>
      </c>
      <c r="V24" s="45"/>
      <c r="W24" s="46">
        <f t="shared" si="6"/>
        <v>3.3310400000000002</v>
      </c>
    </row>
    <row r="25" spans="1:23" ht="15" thickBot="1">
      <c r="A25" s="31">
        <f t="shared" si="3"/>
        <v>24</v>
      </c>
      <c r="B25" s="32" t="s">
        <v>55</v>
      </c>
      <c r="C25" s="33" t="s">
        <v>44</v>
      </c>
      <c r="D25" s="34">
        <v>2008</v>
      </c>
      <c r="E25" s="35">
        <f>'[1]2022-23'!W22</f>
        <v>14</v>
      </c>
      <c r="F25" s="35">
        <f t="shared" si="4"/>
        <v>2.8</v>
      </c>
      <c r="G25" s="36"/>
      <c r="H25" s="37">
        <f t="shared" si="5"/>
        <v>0</v>
      </c>
      <c r="I25" s="49"/>
      <c r="J25" s="39">
        <v>0</v>
      </c>
      <c r="K25" s="40"/>
      <c r="L25" s="41"/>
      <c r="M25" s="43"/>
      <c r="N25" s="43">
        <v>0</v>
      </c>
      <c r="O25" s="43"/>
      <c r="P25" s="43"/>
      <c r="Q25" s="43"/>
      <c r="R25" s="43"/>
      <c r="S25" s="43"/>
      <c r="T25" s="43">
        <v>0</v>
      </c>
      <c r="U25" s="44">
        <v>0</v>
      </c>
      <c r="V25" s="45"/>
      <c r="W25" s="46">
        <f t="shared" si="6"/>
        <v>2.8</v>
      </c>
    </row>
    <row r="26" spans="1:23" ht="15" thickBot="1">
      <c r="A26" s="31">
        <f t="shared" si="3"/>
        <v>25</v>
      </c>
      <c r="B26" s="32" t="s">
        <v>56</v>
      </c>
      <c r="C26" s="33" t="s">
        <v>22</v>
      </c>
      <c r="D26" s="34">
        <v>2011</v>
      </c>
      <c r="E26" s="35">
        <f>'[1]2022-23'!W23</f>
        <v>2.8</v>
      </c>
      <c r="F26" s="35">
        <f t="shared" si="4"/>
        <v>0.56000000000000005</v>
      </c>
      <c r="G26" s="36"/>
      <c r="H26" s="37">
        <f t="shared" si="5"/>
        <v>0</v>
      </c>
      <c r="I26" s="49"/>
      <c r="J26" s="39">
        <v>0</v>
      </c>
      <c r="K26" s="40"/>
      <c r="L26" s="41"/>
      <c r="M26" s="43"/>
      <c r="N26" s="43">
        <v>0</v>
      </c>
      <c r="O26" s="42"/>
      <c r="P26" s="43"/>
      <c r="Q26" s="43"/>
      <c r="R26" s="43"/>
      <c r="S26" s="43"/>
      <c r="T26" s="43">
        <v>0</v>
      </c>
      <c r="U26" s="44">
        <v>0</v>
      </c>
      <c r="V26" s="45"/>
      <c r="W26" s="46">
        <f t="shared" si="6"/>
        <v>0.56000000000000005</v>
      </c>
    </row>
  </sheetData>
  <mergeCells count="13">
    <mergeCell ref="O3:P3"/>
    <mergeCell ref="Q3:R3"/>
    <mergeCell ref="S3:T3"/>
    <mergeCell ref="A1:W2"/>
    <mergeCell ref="A3:A4"/>
    <mergeCell ref="B3:B4"/>
    <mergeCell ref="C3:C4"/>
    <mergeCell ref="D3:D4"/>
    <mergeCell ref="E3:F3"/>
    <mergeCell ref="G3:H3"/>
    <mergeCell ref="I3:J3"/>
    <mergeCell ref="K3:L3"/>
    <mergeCell ref="M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2024-02-11T11:46:15Z</dcterms:created>
  <dcterms:modified xsi:type="dcterms:W3CDTF">2024-02-11T11:47:08Z</dcterms:modified>
</cp:coreProperties>
</file>